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paraturprotokoll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Kostenübersicht" sheetId="3" state="visible" r:id="rId3"/>
  </sheets>
  <definedNames>
    <definedName name="_xlnm._FilterDatabase" localSheetId="0" hidden="1">'Reparaturprotokoll'!$A$3:$K$23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0.0"/>
    <numFmt numFmtId="167" formatCode="#,##0.00 €"/>
  </numFmts>
  <fonts count="9">
    <font>
      <name val="Calibri"/>
      <family val="2"/>
      <color theme="1"/>
      <sz val="11"/>
      <scheme val="minor"/>
    </font>
    <font>
      <b val="1"/>
      <color rgb="002C5F7D"/>
      <sz val="16"/>
    </font>
    <font>
      <b val="1"/>
      <color rgb="00FFFFFF"/>
      <sz val="11"/>
    </font>
    <font>
      <b val="1"/>
      <color rgb="00006100"/>
    </font>
    <font>
      <b val="1"/>
      <color rgb="009C5700"/>
    </font>
    <font>
      <b val="1"/>
    </font>
    <font>
      <b val="1"/>
      <color rgb="002C5F7D"/>
      <sz val="14"/>
    </font>
    <font>
      <b val="1"/>
      <sz val="11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2C5F7D"/>
        <bgColor rgb="002C5F7D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D9E1F2"/>
        <bgColor rgb="00D9E1F2"/>
      </patternFill>
    </fill>
    <fill>
      <patternFill patternType="solid">
        <fgColor rgb="005B9BD5"/>
        <bgColor rgb="005B9BD5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167" fontId="0" fillId="0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4" fillId="4" borderId="1" applyAlignment="1" pivotButton="0" quotePrefix="0" xfId="0">
      <alignment vertical="center"/>
    </xf>
    <xf numFmtId="0" fontId="5" fillId="0" borderId="0" applyAlignment="1" pivotButton="0" quotePrefix="0" xfId="0">
      <alignment horizontal="right"/>
    </xf>
    <xf numFmtId="167" fontId="5" fillId="5" borderId="1" pivotButton="0" quotePrefix="0" xfId="0"/>
    <xf numFmtId="0" fontId="6" fillId="0" borderId="0" pivotButton="0" quotePrefix="0" xfId="0"/>
    <xf numFmtId="0" fontId="8" fillId="6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5" fillId="5" borderId="1" pivotButton="0" quotePrefix="0" xfId="0"/>
    <xf numFmtId="0" fontId="5" fillId="5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167" fontId="0" fillId="0" borderId="1" pivotButton="0" quotePrefix="0" xfId="0"/>
    <xf numFmtId="0" fontId="5" fillId="0" borderId="0" pivotButton="0" quotePrefix="0" xfId="0"/>
    <xf numFmtId="167" fontId="0" fillId="7" borderId="0" pivotButton="0" quotePrefix="0" xfId="0"/>
    <xf numFmtId="167" fontId="0" fillId="8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Status-Verteilung</a:t>
            </a:r>
          </a:p>
        </rich>
      </tx>
    </title>
    <plotArea>
      <pieChart>
        <varyColors val="1"/>
        <ser>
          <idx val="0"/>
          <order val="0"/>
          <tx>
            <strRef>
              <f>'Auswertung'!B4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'Auswertung'!$A$5:$A$6</f>
            </numRef>
          </cat>
          <val>
            <numRef>
              <f>'Auswertung'!$B$5:$B$6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Techniker Arbeitszeit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'Auswertung'!$A$12:$A$16</f>
            </numRef>
          </cat>
          <val>
            <numRef>
              <f>'Auswertung'!$B$12:$B$16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Stunden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43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22" customWidth="1" min="3" max="3"/>
    <col width="25" customWidth="1" min="4" max="4"/>
    <col width="15" customWidth="1" min="5" max="5"/>
    <col width="25" customWidth="1" min="6" max="6"/>
    <col width="30" customWidth="1" min="7" max="7"/>
    <col width="15" customWidth="1" min="8" max="8"/>
    <col width="16" customWidth="1" min="9" max="9"/>
    <col width="18" customWidth="1" min="10" max="10"/>
    <col width="16" customWidth="1" min="11" max="11"/>
  </cols>
  <sheetData>
    <row r="1">
      <c r="A1" s="1" t="inlineStr">
        <is>
          <t>REPARATURPROTOKOLL 2024</t>
        </is>
      </c>
    </row>
    <row r="3">
      <c r="A3" s="2" t="inlineStr">
        <is>
          <t>Protokoll-Nr.</t>
        </is>
      </c>
      <c r="B3" s="2" t="inlineStr">
        <is>
          <t>Datum</t>
        </is>
      </c>
      <c r="C3" s="2" t="inlineStr">
        <is>
          <t>Kunde</t>
        </is>
      </c>
      <c r="D3" s="2" t="inlineStr">
        <is>
          <t>Gerät/Maschine</t>
        </is>
      </c>
      <c r="E3" s="2" t="inlineStr">
        <is>
          <t>Seriennummer</t>
        </is>
      </c>
      <c r="F3" s="2" t="inlineStr">
        <is>
          <t>Fehler/Problem</t>
        </is>
      </c>
      <c r="G3" s="2" t="inlineStr">
        <is>
          <t>Durchgeführte Arbeiten</t>
        </is>
      </c>
      <c r="H3" s="2" t="inlineStr">
        <is>
          <t>Techniker</t>
        </is>
      </c>
      <c r="I3" s="2" t="inlineStr">
        <is>
          <t>Arbeitszeit (Std)</t>
        </is>
      </c>
      <c r="J3" s="2" t="inlineStr">
        <is>
          <t>Materialkosten (€)</t>
        </is>
      </c>
      <c r="K3" s="2" t="inlineStr">
        <is>
          <t>Status</t>
        </is>
      </c>
    </row>
    <row r="4">
      <c r="A4" s="3" t="inlineStr">
        <is>
          <t>RP-2024-1001</t>
        </is>
      </c>
      <c r="B4" s="4" t="n">
        <v>45362</v>
      </c>
      <c r="C4" s="3" t="inlineStr">
        <is>
          <t>Krause Maschinenbau</t>
        </is>
      </c>
      <c r="D4" s="3" t="inlineStr">
        <is>
          <t>Lackieranlage LA-1500</t>
        </is>
      </c>
      <c r="E4" s="3" t="inlineStr">
        <is>
          <t>DE778531</t>
        </is>
      </c>
      <c r="F4" s="3" t="inlineStr">
        <is>
          <t>Dichtung porös</t>
        </is>
      </c>
      <c r="G4" s="3" t="inlineStr">
        <is>
          <t>Dichtung erneuert, System geprüft</t>
        </is>
      </c>
      <c r="H4" s="3" t="inlineStr">
        <is>
          <t>Fischer, S.</t>
        </is>
      </c>
      <c r="I4" s="5" t="n">
        <v>6.8</v>
      </c>
      <c r="J4" s="6" t="n">
        <v>618.27</v>
      </c>
      <c r="K4" s="7" t="inlineStr">
        <is>
          <t>Abgeschlossen</t>
        </is>
      </c>
    </row>
    <row r="5">
      <c r="A5" s="3" t="inlineStr">
        <is>
          <t>RP-2024-1002</t>
        </is>
      </c>
      <c r="B5" s="4" t="n">
        <v>45326</v>
      </c>
      <c r="C5" s="3" t="inlineStr">
        <is>
          <t>Schmidt &amp; Partner</t>
        </is>
      </c>
      <c r="D5" s="3" t="inlineStr">
        <is>
          <t>Schweißroboter KUKA KR6</t>
        </is>
      </c>
      <c r="E5" s="3" t="inlineStr">
        <is>
          <t>SN628032</t>
        </is>
      </c>
      <c r="F5" s="3" t="inlineStr">
        <is>
          <t>Sensor Fehlfunktion</t>
        </is>
      </c>
      <c r="G5" s="3" t="inlineStr">
        <is>
          <t>Dichtung erneuert, System geprüft</t>
        </is>
      </c>
      <c r="H5" s="3" t="inlineStr">
        <is>
          <t>Bauer, L.</t>
        </is>
      </c>
      <c r="I5" s="5" t="n">
        <v>4.6</v>
      </c>
      <c r="J5" s="6" t="n">
        <v>1245.54</v>
      </c>
      <c r="K5" s="7" t="inlineStr">
        <is>
          <t>Abgeschlossen</t>
        </is>
      </c>
    </row>
    <row r="6">
      <c r="A6" s="3" t="inlineStr">
        <is>
          <t>RP-2024-1003</t>
        </is>
      </c>
      <c r="B6" s="4" t="n">
        <v>45416</v>
      </c>
      <c r="C6" s="3" t="inlineStr">
        <is>
          <t>Koch Industrie AG</t>
        </is>
      </c>
      <c r="D6" s="3" t="inlineStr">
        <is>
          <t>Schneidemaschine SCM-400</t>
        </is>
      </c>
      <c r="E6" s="3" t="inlineStr">
        <is>
          <t>SN226824</t>
        </is>
      </c>
      <c r="F6" s="3" t="inlineStr">
        <is>
          <t>Steuerungsausfall</t>
        </is>
      </c>
      <c r="G6" s="3" t="inlineStr">
        <is>
          <t>Getriebe überholt</t>
        </is>
      </c>
      <c r="H6" s="3" t="inlineStr">
        <is>
          <t>Bauer, L.</t>
        </is>
      </c>
      <c r="I6" s="5" t="n">
        <v>6.7</v>
      </c>
      <c r="J6" s="6" t="n">
        <v>2046.34</v>
      </c>
      <c r="K6" s="8" t="inlineStr">
        <is>
          <t>In Bearbeitung</t>
        </is>
      </c>
    </row>
    <row r="7">
      <c r="A7" s="3" t="inlineStr">
        <is>
          <t>RP-2024-1004</t>
        </is>
      </c>
      <c r="B7" s="4" t="n">
        <v>45381</v>
      </c>
      <c r="C7" s="3" t="inlineStr">
        <is>
          <t>Becker Maschinenbau</t>
        </is>
      </c>
      <c r="D7" s="3" t="inlineStr">
        <is>
          <t>Industriesauger IV-200</t>
        </is>
      </c>
      <c r="E7" s="3" t="inlineStr">
        <is>
          <t>SN807701</t>
        </is>
      </c>
      <c r="F7" s="3" t="inlineStr">
        <is>
          <t>Filter verstopft</t>
        </is>
      </c>
      <c r="G7" s="3" t="inlineStr">
        <is>
          <t>Motor ausgetauscht</t>
        </is>
      </c>
      <c r="H7" s="3" t="inlineStr">
        <is>
          <t>Weber, A.</t>
        </is>
      </c>
      <c r="I7" s="5" t="n">
        <v>2.7</v>
      </c>
      <c r="J7" s="6" t="n">
        <v>2100.61</v>
      </c>
      <c r="K7" s="7" t="inlineStr">
        <is>
          <t>Abgeschlossen</t>
        </is>
      </c>
    </row>
    <row r="8">
      <c r="A8" s="3" t="inlineStr">
        <is>
          <t>RP-2024-1005</t>
        </is>
      </c>
      <c r="B8" s="4" t="n">
        <v>45323</v>
      </c>
      <c r="C8" s="3" t="inlineStr">
        <is>
          <t>Zimmermann &amp; Söhne</t>
        </is>
      </c>
      <c r="D8" s="3" t="inlineStr">
        <is>
          <t>CNC-Fräsmaschine DMG Mori</t>
        </is>
      </c>
      <c r="E8" s="3" t="inlineStr">
        <is>
          <t>DE995585</t>
        </is>
      </c>
      <c r="F8" s="3" t="inlineStr">
        <is>
          <t>Filter verstopft</t>
        </is>
      </c>
      <c r="G8" s="3" t="inlineStr">
        <is>
          <t>Kühlleitung abgedichtet, befüllt</t>
        </is>
      </c>
      <c r="H8" s="3" t="inlineStr">
        <is>
          <t>Schröder, R.</t>
        </is>
      </c>
      <c r="I8" s="5" t="n">
        <v>3.1</v>
      </c>
      <c r="J8" s="6" t="n">
        <v>2112.93</v>
      </c>
      <c r="K8" s="7" t="inlineStr">
        <is>
          <t>Abgeschlossen</t>
        </is>
      </c>
    </row>
    <row r="9">
      <c r="A9" s="3" t="inlineStr">
        <is>
          <t>RP-2024-1006</t>
        </is>
      </c>
      <c r="B9" s="4" t="n">
        <v>45391</v>
      </c>
      <c r="C9" s="3" t="inlineStr">
        <is>
          <t>Fischer Elektrotechnik</t>
        </is>
      </c>
      <c r="D9" s="3" t="inlineStr">
        <is>
          <t>Stanzmachine ST-600</t>
        </is>
      </c>
      <c r="E9" s="3" t="inlineStr">
        <is>
          <t>MN855063</t>
        </is>
      </c>
      <c r="F9" s="3" t="inlineStr">
        <is>
          <t>Überhitzung Antrieb</t>
        </is>
      </c>
      <c r="G9" s="3" t="inlineStr">
        <is>
          <t>Dichtungssatz komplett erneuert</t>
        </is>
      </c>
      <c r="H9" s="3" t="inlineStr">
        <is>
          <t>Wolf, K.</t>
        </is>
      </c>
      <c r="I9" s="5" t="n">
        <v>4</v>
      </c>
      <c r="J9" s="6" t="n">
        <v>1683.22</v>
      </c>
      <c r="K9" s="7" t="inlineStr">
        <is>
          <t>Abgeschlossen</t>
        </is>
      </c>
    </row>
    <row r="10">
      <c r="A10" s="3" t="inlineStr">
        <is>
          <t>RP-2024-1007</t>
        </is>
      </c>
      <c r="B10" s="4" t="n">
        <v>45419</v>
      </c>
      <c r="C10" s="3" t="inlineStr">
        <is>
          <t>Wagner Technik</t>
        </is>
      </c>
      <c r="D10" s="3" t="inlineStr">
        <is>
          <t>Bohrmaschine BM-800</t>
        </is>
      </c>
      <c r="E10" s="3" t="inlineStr">
        <is>
          <t>MN201320</t>
        </is>
      </c>
      <c r="F10" s="3" t="inlineStr">
        <is>
          <t>Motor läuft nicht an</t>
        </is>
      </c>
      <c r="G10" s="3" t="inlineStr">
        <is>
          <t>Sensor kalibriert, Verkabelung geprüft</t>
        </is>
      </c>
      <c r="H10" s="3" t="inlineStr">
        <is>
          <t>Weber, A.</t>
        </is>
      </c>
      <c r="I10" s="5" t="n">
        <v>4.2</v>
      </c>
      <c r="J10" s="6" t="n">
        <v>754.98</v>
      </c>
      <c r="K10" s="7" t="inlineStr">
        <is>
          <t>Abgeschlossen</t>
        </is>
      </c>
    </row>
    <row r="11">
      <c r="A11" s="3" t="inlineStr">
        <is>
          <t>RP-2024-1008</t>
        </is>
      </c>
      <c r="B11" s="4" t="n">
        <v>45411</v>
      </c>
      <c r="C11" s="3" t="inlineStr">
        <is>
          <t>Schmidt &amp; Partner</t>
        </is>
      </c>
      <c r="D11" s="3" t="inlineStr">
        <is>
          <t>Schleifmaschine SM-350</t>
        </is>
      </c>
      <c r="E11" s="3" t="inlineStr">
        <is>
          <t>MN175518</t>
        </is>
      </c>
      <c r="F11" s="3" t="inlineStr">
        <is>
          <t>Überhitzung Antrieb</t>
        </is>
      </c>
      <c r="G11" s="3" t="inlineStr">
        <is>
          <t>Kühlsystem repariert, gereinigt</t>
        </is>
      </c>
      <c r="H11" s="3" t="inlineStr">
        <is>
          <t>Koch, P.</t>
        </is>
      </c>
      <c r="I11" s="5" t="n">
        <v>3.6</v>
      </c>
      <c r="J11" s="6" t="n">
        <v>1825.12</v>
      </c>
      <c r="K11" s="7" t="inlineStr">
        <is>
          <t>Abgeschlossen</t>
        </is>
      </c>
    </row>
    <row r="12">
      <c r="A12" s="3" t="inlineStr">
        <is>
          <t>RP-2024-1009</t>
        </is>
      </c>
      <c r="B12" s="4" t="n">
        <v>45312</v>
      </c>
      <c r="C12" s="3" t="inlineStr">
        <is>
          <t>Schulz Automation</t>
        </is>
      </c>
      <c r="D12" s="3" t="inlineStr">
        <is>
          <t>Verpackungsmaschine VM-2000</t>
        </is>
      </c>
      <c r="E12" s="3" t="inlineStr">
        <is>
          <t>SN394517</t>
        </is>
      </c>
      <c r="F12" s="3" t="inlineStr">
        <is>
          <t>Riemen gerissen</t>
        </is>
      </c>
      <c r="G12" s="3" t="inlineStr">
        <is>
          <t>Sensor kalibriert, Verkabelung geprüft</t>
        </is>
      </c>
      <c r="H12" s="3" t="inlineStr">
        <is>
          <t>Koch, P.</t>
        </is>
      </c>
      <c r="I12" s="5" t="n">
        <v>4.1</v>
      </c>
      <c r="J12" s="6" t="n">
        <v>1997.68</v>
      </c>
      <c r="K12" s="7" t="inlineStr">
        <is>
          <t>Abgeschlossen</t>
        </is>
      </c>
    </row>
    <row r="13">
      <c r="A13" s="3" t="inlineStr">
        <is>
          <t>RP-2024-1010</t>
        </is>
      </c>
      <c r="B13" s="4" t="n">
        <v>45340</v>
      </c>
      <c r="C13" s="3" t="inlineStr">
        <is>
          <t>Hoffmann Werkzeuge</t>
        </is>
      </c>
      <c r="D13" s="3" t="inlineStr">
        <is>
          <t>Lackieranlage LA-1500</t>
        </is>
      </c>
      <c r="E13" s="3" t="inlineStr">
        <is>
          <t>SN299123</t>
        </is>
      </c>
      <c r="F13" s="3" t="inlineStr">
        <is>
          <t>Kabel beschädigt</t>
        </is>
      </c>
      <c r="G13" s="3" t="inlineStr">
        <is>
          <t>Platine getauscht, Software aktualisiert</t>
        </is>
      </c>
      <c r="H13" s="3" t="inlineStr">
        <is>
          <t>Meyer, T.</t>
        </is>
      </c>
      <c r="I13" s="5" t="n">
        <v>2.4</v>
      </c>
      <c r="J13" s="6" t="n">
        <v>1400.94</v>
      </c>
      <c r="K13" s="8" t="inlineStr">
        <is>
          <t>In Bearbeitung</t>
        </is>
      </c>
    </row>
    <row r="14">
      <c r="A14" s="3" t="inlineStr">
        <is>
          <t>RP-2024-1011</t>
        </is>
      </c>
      <c r="B14" s="4" t="n">
        <v>45426</v>
      </c>
      <c r="C14" s="3" t="inlineStr">
        <is>
          <t>Müller GmbH</t>
        </is>
      </c>
      <c r="D14" s="3" t="inlineStr">
        <is>
          <t>CNC-Fräsmaschine DMG Mori</t>
        </is>
      </c>
      <c r="E14" s="3" t="inlineStr">
        <is>
          <t>MN142846</t>
        </is>
      </c>
      <c r="F14" s="3" t="inlineStr">
        <is>
          <t>Steuerungsausfall</t>
        </is>
      </c>
      <c r="G14" s="3" t="inlineStr">
        <is>
          <t>Fehlerursache behoben, geprüft</t>
        </is>
      </c>
      <c r="H14" s="3" t="inlineStr">
        <is>
          <t>Fischer, S.</t>
        </is>
      </c>
      <c r="I14" s="5" t="n">
        <v>2</v>
      </c>
      <c r="J14" s="6" t="n">
        <v>1271.16</v>
      </c>
      <c r="K14" s="7" t="inlineStr">
        <is>
          <t>Abgeschlossen</t>
        </is>
      </c>
    </row>
    <row r="15">
      <c r="A15" s="3" t="inlineStr">
        <is>
          <t>RP-2024-1012</t>
        </is>
      </c>
      <c r="B15" s="4" t="n">
        <v>45338</v>
      </c>
      <c r="C15" s="3" t="inlineStr">
        <is>
          <t>Schulz Automation</t>
        </is>
      </c>
      <c r="D15" s="3" t="inlineStr">
        <is>
          <t>Prüfstand Bosch XYZ</t>
        </is>
      </c>
      <c r="E15" s="3" t="inlineStr">
        <is>
          <t>SN209474</t>
        </is>
      </c>
      <c r="F15" s="3" t="inlineStr">
        <is>
          <t>Elektronikfehler E204</t>
        </is>
      </c>
      <c r="G15" s="3" t="inlineStr">
        <is>
          <t>Dichtung erneuert, System geprüft</t>
        </is>
      </c>
      <c r="H15" s="3" t="inlineStr">
        <is>
          <t>Meyer, T.</t>
        </is>
      </c>
      <c r="I15" s="5" t="n">
        <v>7.2</v>
      </c>
      <c r="J15" s="6" t="n">
        <v>708.14</v>
      </c>
      <c r="K15" s="7" t="inlineStr">
        <is>
          <t>Abgeschlossen</t>
        </is>
      </c>
    </row>
    <row r="16">
      <c r="A16" s="3" t="inlineStr">
        <is>
          <t>RP-2024-1013</t>
        </is>
      </c>
      <c r="B16" s="4" t="n">
        <v>45384</v>
      </c>
      <c r="C16" s="3" t="inlineStr">
        <is>
          <t>Hartmann Produktion</t>
        </is>
      </c>
      <c r="D16" s="3" t="inlineStr">
        <is>
          <t>Kompressor Atlas Copco GA22</t>
        </is>
      </c>
      <c r="E16" s="3" t="inlineStr">
        <is>
          <t>DE943145</t>
        </is>
      </c>
      <c r="F16" s="3" t="inlineStr">
        <is>
          <t>Lagerschaden</t>
        </is>
      </c>
      <c r="G16" s="3" t="inlineStr">
        <is>
          <t>Lager ausgetauscht, geschmiert</t>
        </is>
      </c>
      <c r="H16" s="3" t="inlineStr">
        <is>
          <t>Schröder, R.</t>
        </is>
      </c>
      <c r="I16" s="5" t="n">
        <v>3.3</v>
      </c>
      <c r="J16" s="6" t="n">
        <v>1034.35</v>
      </c>
      <c r="K16" s="7" t="inlineStr">
        <is>
          <t>Abgeschlossen</t>
        </is>
      </c>
    </row>
    <row r="17">
      <c r="A17" s="3" t="inlineStr">
        <is>
          <t>RP-2024-1014</t>
        </is>
      </c>
      <c r="B17" s="4" t="n">
        <v>45323</v>
      </c>
      <c r="C17" s="3" t="inlineStr">
        <is>
          <t>Koch Industrie AG</t>
        </is>
      </c>
      <c r="D17" s="3" t="inlineStr">
        <is>
          <t>Schleifmaschine SM-350</t>
        </is>
      </c>
      <c r="E17" s="3" t="inlineStr">
        <is>
          <t>MN980671</t>
        </is>
      </c>
      <c r="F17" s="3" t="inlineStr">
        <is>
          <t>Motor läuft nicht an</t>
        </is>
      </c>
      <c r="G17" s="3" t="inlineStr">
        <is>
          <t>Lager ausgetauscht, geschmiert</t>
        </is>
      </c>
      <c r="H17" s="3" t="inlineStr">
        <is>
          <t>Koch, P.</t>
        </is>
      </c>
      <c r="I17" s="5" t="n">
        <v>4.8</v>
      </c>
      <c r="J17" s="6" t="n">
        <v>1244.54</v>
      </c>
      <c r="K17" s="7" t="inlineStr">
        <is>
          <t>Abgeschlossen</t>
        </is>
      </c>
    </row>
    <row r="18">
      <c r="A18" s="3" t="inlineStr">
        <is>
          <t>RP-2024-1015</t>
        </is>
      </c>
      <c r="B18" s="4" t="n">
        <v>45413</v>
      </c>
      <c r="C18" s="3" t="inlineStr">
        <is>
          <t>Hartmann Produktion</t>
        </is>
      </c>
      <c r="D18" s="3" t="inlineStr">
        <is>
          <t>Hydraulikpresse HY-150</t>
        </is>
      </c>
      <c r="E18" s="3" t="inlineStr">
        <is>
          <t>MN842769</t>
        </is>
      </c>
      <c r="F18" s="3" t="inlineStr">
        <is>
          <t>Kühlsystem undicht</t>
        </is>
      </c>
      <c r="G18" s="3" t="inlineStr">
        <is>
          <t>Dichtungssatz komplett erneuert</t>
        </is>
      </c>
      <c r="H18" s="3" t="inlineStr">
        <is>
          <t>Fischer, S.</t>
        </is>
      </c>
      <c r="I18" s="5" t="n">
        <v>1.7</v>
      </c>
      <c r="J18" s="6" t="n">
        <v>1007.78</v>
      </c>
      <c r="K18" s="7" t="inlineStr">
        <is>
          <t>Abgeschlossen</t>
        </is>
      </c>
    </row>
    <row r="19">
      <c r="A19" s="3" t="inlineStr">
        <is>
          <t>RP-2024-1016</t>
        </is>
      </c>
      <c r="B19" s="4" t="n">
        <v>45311</v>
      </c>
      <c r="C19" s="3" t="inlineStr">
        <is>
          <t>Klein Fertigungstechnik</t>
        </is>
      </c>
      <c r="D19" s="3" t="inlineStr">
        <is>
          <t>Prüfstand Bosch XYZ</t>
        </is>
      </c>
      <c r="E19" s="3" t="inlineStr">
        <is>
          <t>SN278074</t>
        </is>
      </c>
      <c r="F19" s="3" t="inlineStr">
        <is>
          <t>Hydraulikleckage erkannt</t>
        </is>
      </c>
      <c r="G19" s="3" t="inlineStr">
        <is>
          <t>Sensor kalibriert, Verkabelung geprüft</t>
        </is>
      </c>
      <c r="H19" s="3" t="inlineStr">
        <is>
          <t>Wolf, K.</t>
        </is>
      </c>
      <c r="I19" s="5" t="n">
        <v>5.6</v>
      </c>
      <c r="J19" s="6" t="n">
        <v>2162.74</v>
      </c>
      <c r="K19" s="7" t="inlineStr">
        <is>
          <t>Abgeschlossen</t>
        </is>
      </c>
    </row>
    <row r="20">
      <c r="A20" s="3" t="inlineStr">
        <is>
          <t>RP-2024-1017</t>
        </is>
      </c>
      <c r="B20" s="4" t="n">
        <v>45410</v>
      </c>
      <c r="C20" s="3" t="inlineStr">
        <is>
          <t>Müller GmbH</t>
        </is>
      </c>
      <c r="D20" s="3" t="inlineStr">
        <is>
          <t>Industriesauger IV-200</t>
        </is>
      </c>
      <c r="E20" s="3" t="inlineStr">
        <is>
          <t>SN616369</t>
        </is>
      </c>
      <c r="F20" s="3" t="inlineStr">
        <is>
          <t>Motor läuft nicht an</t>
        </is>
      </c>
      <c r="G20" s="3" t="inlineStr">
        <is>
          <t>Sensor kalibriert, Verkabelung geprüft</t>
        </is>
      </c>
      <c r="H20" s="3" t="inlineStr">
        <is>
          <t>Schmidt, M.</t>
        </is>
      </c>
      <c r="I20" s="5" t="n">
        <v>6.3</v>
      </c>
      <c r="J20" s="6" t="n">
        <v>2046.23</v>
      </c>
      <c r="K20" s="7" t="inlineStr">
        <is>
          <t>Abgeschlossen</t>
        </is>
      </c>
    </row>
    <row r="21">
      <c r="A21" s="3" t="inlineStr">
        <is>
          <t>RP-2024-1018</t>
        </is>
      </c>
      <c r="B21" s="4" t="n">
        <v>45426</v>
      </c>
      <c r="C21" s="3" t="inlineStr">
        <is>
          <t>Schmitt Intralogistik</t>
        </is>
      </c>
      <c r="D21" s="3" t="inlineStr">
        <is>
          <t>Gabelstapler Linde H50</t>
        </is>
      </c>
      <c r="E21" s="3" t="inlineStr">
        <is>
          <t>MN787417</t>
        </is>
      </c>
      <c r="F21" s="3" t="inlineStr">
        <is>
          <t>Kabel beschädigt</t>
        </is>
      </c>
      <c r="G21" s="3" t="inlineStr">
        <is>
          <t>Ventil getauscht, justiert</t>
        </is>
      </c>
      <c r="H21" s="3" t="inlineStr">
        <is>
          <t>Koch, P.</t>
        </is>
      </c>
      <c r="I21" s="5" t="n">
        <v>5.8</v>
      </c>
      <c r="J21" s="6" t="n">
        <v>1408.38</v>
      </c>
      <c r="K21" s="7" t="inlineStr">
        <is>
          <t>Abgeschlossen</t>
        </is>
      </c>
    </row>
    <row r="22">
      <c r="A22" s="3" t="inlineStr">
        <is>
          <t>RP-2024-1019</t>
        </is>
      </c>
      <c r="B22" s="4" t="n">
        <v>45387</v>
      </c>
      <c r="C22" s="3" t="inlineStr">
        <is>
          <t>Klein Fertigungstechnik</t>
        </is>
      </c>
      <c r="D22" s="3" t="inlineStr">
        <is>
          <t>Schneidemaschine SCM-400</t>
        </is>
      </c>
      <c r="E22" s="3" t="inlineStr">
        <is>
          <t>MN293406</t>
        </is>
      </c>
      <c r="F22" s="3" t="inlineStr">
        <is>
          <t>Getriebe defekt</t>
        </is>
      </c>
      <c r="G22" s="3" t="inlineStr">
        <is>
          <t>Fehlerursache behoben, geprüft</t>
        </is>
      </c>
      <c r="H22" s="3" t="inlineStr">
        <is>
          <t>Wolf, K.</t>
        </is>
      </c>
      <c r="I22" s="5" t="n">
        <v>1.8</v>
      </c>
      <c r="J22" s="6" t="n">
        <v>2046.82</v>
      </c>
      <c r="K22" s="7" t="inlineStr">
        <is>
          <t>Abgeschlossen</t>
        </is>
      </c>
    </row>
    <row r="23">
      <c r="A23" s="3" t="inlineStr">
        <is>
          <t>RP-2024-1020</t>
        </is>
      </c>
      <c r="B23" s="4" t="n">
        <v>45421</v>
      </c>
      <c r="C23" s="3" t="inlineStr">
        <is>
          <t>Hartmann Produktion</t>
        </is>
      </c>
      <c r="D23" s="3" t="inlineStr">
        <is>
          <t>Bohrmaschine BM-800</t>
        </is>
      </c>
      <c r="E23" s="3" t="inlineStr">
        <is>
          <t>SN689057</t>
        </is>
      </c>
      <c r="F23" s="3" t="inlineStr">
        <is>
          <t>Elektronikfehler E204</t>
        </is>
      </c>
      <c r="G23" s="3" t="inlineStr">
        <is>
          <t>Kabelstrang neu verlegt</t>
        </is>
      </c>
      <c r="H23" s="3" t="inlineStr">
        <is>
          <t>Fischer, S.</t>
        </is>
      </c>
      <c r="I23" s="5" t="n">
        <v>7.7</v>
      </c>
      <c r="J23" s="6" t="n">
        <v>396.41</v>
      </c>
      <c r="K23" s="7" t="inlineStr">
        <is>
          <t>Abgeschlossen</t>
        </is>
      </c>
    </row>
    <row r="25">
      <c r="I25" s="9" t="inlineStr">
        <is>
          <t>Gesamt:</t>
        </is>
      </c>
      <c r="J25" s="10">
        <f>SUMME(J4:J23)</f>
        <v/>
      </c>
    </row>
  </sheetData>
  <autoFilter ref="A3:K23"/>
  <mergeCells count="1">
    <mergeCell ref="A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18" customWidth="1" min="3" max="3"/>
  </cols>
  <sheetData>
    <row r="1">
      <c r="A1" s="11" t="inlineStr">
        <is>
          <t>AUSWERTUNG REPARATUREN</t>
        </is>
      </c>
    </row>
    <row r="3">
      <c r="A3" s="12" t="inlineStr">
        <is>
          <t>Status-Übersicht</t>
        </is>
      </c>
    </row>
    <row r="4">
      <c r="A4" s="13" t="inlineStr">
        <is>
          <t>Status</t>
        </is>
      </c>
      <c r="B4" s="13" t="inlineStr">
        <is>
          <t>Anzahl</t>
        </is>
      </c>
    </row>
    <row r="5">
      <c r="A5" s="14" t="inlineStr">
        <is>
          <t>Abgeschlossen</t>
        </is>
      </c>
      <c r="B5" s="15">
        <f>ZÄHLENWENN(Reparaturprotokoll!K:K;"Abgeschlossen")</f>
        <v/>
      </c>
    </row>
    <row r="6">
      <c r="A6" s="14" t="inlineStr">
        <is>
          <t>In Bearbeitung</t>
        </is>
      </c>
      <c r="B6" s="15">
        <f>ZÄHLENWENN(Reparaturprotokoll!K:K;"In Bearbeitung")</f>
        <v/>
      </c>
    </row>
    <row r="7">
      <c r="A7" s="16" t="inlineStr">
        <is>
          <t>Gesamt</t>
        </is>
      </c>
      <c r="B7" s="17">
        <f>SUMME(B5:B6)</f>
        <v/>
      </c>
    </row>
    <row r="10">
      <c r="A10" s="12" t="inlineStr">
        <is>
          <t>Top 5 Techniker nach Arbeitszeit</t>
        </is>
      </c>
    </row>
    <row r="11">
      <c r="A11" s="13" t="inlineStr">
        <is>
          <t>Techniker</t>
        </is>
      </c>
      <c r="B11" s="13" t="inlineStr">
        <is>
          <t>Arbeitszeit (Std)</t>
        </is>
      </c>
      <c r="C11" s="13" t="inlineStr">
        <is>
          <t>Anzahl Aufträge</t>
        </is>
      </c>
    </row>
    <row r="12">
      <c r="A12" s="14" t="inlineStr">
        <is>
          <t>Koch, P.</t>
        </is>
      </c>
      <c r="B12" s="18" t="n">
        <v>18.3</v>
      </c>
      <c r="C12" s="15" t="n">
        <v>4</v>
      </c>
    </row>
    <row r="13">
      <c r="A13" s="14" t="inlineStr">
        <is>
          <t>Fischer, S.</t>
        </is>
      </c>
      <c r="B13" s="18" t="n">
        <v>18.2</v>
      </c>
      <c r="C13" s="15" t="n">
        <v>4</v>
      </c>
    </row>
    <row r="14">
      <c r="A14" s="14" t="inlineStr">
        <is>
          <t>Wolf, K.</t>
        </is>
      </c>
      <c r="B14" s="18" t="n">
        <v>11.4</v>
      </c>
      <c r="C14" s="15" t="n">
        <v>3</v>
      </c>
    </row>
    <row r="15">
      <c r="A15" s="14" t="inlineStr">
        <is>
          <t>Bauer, L.</t>
        </is>
      </c>
      <c r="B15" s="18" t="n">
        <v>11.3</v>
      </c>
      <c r="C15" s="15" t="n">
        <v>2</v>
      </c>
    </row>
    <row r="16">
      <c r="A16" s="14" t="inlineStr">
        <is>
          <t>Meyer, T.</t>
        </is>
      </c>
      <c r="B16" s="18" t="n">
        <v>9.6</v>
      </c>
      <c r="C16" s="15" t="n">
        <v>2</v>
      </c>
    </row>
  </sheetData>
  <mergeCells count="3">
    <mergeCell ref="A10:C10"/>
    <mergeCell ref="A1:D1"/>
    <mergeCell ref="A3:B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1" t="inlineStr">
        <is>
          <t>KOSTENÜBERSICHT</t>
        </is>
      </c>
    </row>
    <row r="3">
      <c r="A3" s="12" t="inlineStr">
        <is>
          <t>Monatliche Kostenauswertung</t>
        </is>
      </c>
    </row>
    <row r="4">
      <c r="A4" s="13" t="inlineStr">
        <is>
          <t>Monat</t>
        </is>
      </c>
      <c r="B4" s="13" t="inlineStr">
        <is>
          <t>Anzahl Reparaturen</t>
        </is>
      </c>
      <c r="C4" s="13" t="inlineStr">
        <is>
          <t>Materialkosten (€)</t>
        </is>
      </c>
      <c r="D4" s="13" t="inlineStr">
        <is>
          <t>Arbeitskosten (€)</t>
        </is>
      </c>
      <c r="E4" s="13" t="inlineStr">
        <is>
          <t>Gesamtkosten (€)</t>
        </is>
      </c>
    </row>
    <row r="5">
      <c r="A5" s="14" t="inlineStr">
        <is>
          <t>Januar</t>
        </is>
      </c>
      <c r="B5" s="15" t="n">
        <v>3</v>
      </c>
      <c r="C5" s="19" t="n">
        <v>3129.17</v>
      </c>
      <c r="D5" s="19" t="n">
        <v>2941</v>
      </c>
      <c r="E5" s="19">
        <f>C5+D5</f>
        <v/>
      </c>
    </row>
    <row r="6">
      <c r="A6" s="14" t="inlineStr">
        <is>
          <t>Februar</t>
        </is>
      </c>
      <c r="B6" s="15" t="n">
        <v>3</v>
      </c>
      <c r="C6" s="19" t="n">
        <v>2597.82</v>
      </c>
      <c r="D6" s="19" t="n">
        <v>2040</v>
      </c>
      <c r="E6" s="19">
        <f>C6+D6</f>
        <v/>
      </c>
    </row>
    <row r="7">
      <c r="A7" s="14" t="inlineStr">
        <is>
          <t>März</t>
        </is>
      </c>
      <c r="B7" s="15" t="n">
        <v>5</v>
      </c>
      <c r="C7" s="19" t="n">
        <v>2943.37</v>
      </c>
      <c r="D7" s="19" t="n">
        <v>1402.5</v>
      </c>
      <c r="E7" s="19">
        <f>C7+D7</f>
        <v/>
      </c>
    </row>
    <row r="8">
      <c r="A8" s="14" t="inlineStr">
        <is>
          <t>April</t>
        </is>
      </c>
      <c r="B8" s="15" t="n">
        <v>4</v>
      </c>
      <c r="C8" s="19" t="n">
        <v>1391.35</v>
      </c>
      <c r="D8" s="19" t="n">
        <v>2660.5</v>
      </c>
      <c r="E8" s="19">
        <f>C8+D8</f>
        <v/>
      </c>
    </row>
    <row r="9">
      <c r="A9" s="14" t="inlineStr">
        <is>
          <t>Mai</t>
        </is>
      </c>
      <c r="B9" s="15" t="n">
        <v>4</v>
      </c>
      <c r="C9" s="19" t="n">
        <v>2954.21</v>
      </c>
      <c r="D9" s="19" t="n">
        <v>2074</v>
      </c>
      <c r="E9" s="19">
        <f>C9+D9</f>
        <v/>
      </c>
    </row>
    <row r="10">
      <c r="A10" s="16" t="inlineStr">
        <is>
          <t>GESAMT</t>
        </is>
      </c>
      <c r="B10" s="17">
        <f>SUMME(B5:B9)</f>
        <v/>
      </c>
      <c r="C10" s="10">
        <f>SUMME(C5:C9)</f>
        <v/>
      </c>
      <c r="D10" s="10">
        <f>SUMME(D5:D9)</f>
        <v/>
      </c>
      <c r="E10" s="10">
        <f>SUMME(E5:E9)</f>
        <v/>
      </c>
    </row>
    <row r="12">
      <c r="A12" s="20" t="inlineStr">
        <is>
          <t>Stundensatz Techniker:</t>
        </is>
      </c>
      <c r="B12" s="21" t="n">
        <v>85</v>
      </c>
    </row>
    <row r="14">
      <c r="A14" s="20" t="inlineStr">
        <is>
          <t>Durchschnittliche Kosten pro Reparatur:</t>
        </is>
      </c>
      <c r="B14" s="22">
        <f>E10/B10</f>
        <v/>
      </c>
    </row>
  </sheetData>
  <mergeCells count="2"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2025-12-06T18:25:46Z</dcterms:created>
  <dcterms:modified xmlns:dcterms="http://purl.org/dc/terms/" xmlns:xsi="http://www.w3.org/2001/XMLSchema-instance" xsi:type="dcterms:W3CDTF">2025-12-06T18:25:46Z</dcterms:modified>
</cp:coreProperties>
</file>